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L42" i="1" s="1"/>
  <c r="J42" i="1"/>
  <c r="G42" i="1"/>
  <c r="I42" i="1" s="1"/>
  <c r="F42" i="1"/>
  <c r="C42" i="1"/>
  <c r="E42" i="1" s="1"/>
  <c r="B42" i="1"/>
  <c r="M41" i="1"/>
  <c r="L41" i="1"/>
  <c r="I41" i="1"/>
  <c r="E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C29" i="1"/>
  <c r="B29" i="1"/>
  <c r="M28" i="1"/>
  <c r="L28" i="1"/>
  <c r="I28" i="1"/>
  <c r="H28" i="1"/>
  <c r="E28" i="1"/>
  <c r="D28" i="1"/>
  <c r="K27" i="1"/>
  <c r="L27" i="1" s="1"/>
  <c r="J27" i="1"/>
  <c r="G27" i="1"/>
  <c r="I27" i="1" s="1"/>
  <c r="F27" i="1"/>
  <c r="E27" i="1"/>
  <c r="C27" i="1"/>
  <c r="D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I23" i="1" s="1"/>
  <c r="F23" i="1"/>
  <c r="C23" i="1"/>
  <c r="B23" i="1"/>
  <c r="B22" i="1" s="1"/>
  <c r="G22" i="1"/>
  <c r="I22" i="1" s="1"/>
  <c r="F22" i="1"/>
  <c r="M21" i="1"/>
  <c r="L21" i="1"/>
  <c r="I21" i="1"/>
  <c r="H21" i="1"/>
  <c r="E21" i="1"/>
  <c r="D21" i="1"/>
  <c r="K20" i="1"/>
  <c r="J20" i="1"/>
  <c r="G20" i="1"/>
  <c r="I20" i="1" s="1"/>
  <c r="F20" i="1"/>
  <c r="C20" i="1"/>
  <c r="E20" i="1" s="1"/>
  <c r="B20" i="1"/>
  <c r="M19" i="1"/>
  <c r="L19" i="1"/>
  <c r="I19" i="1"/>
  <c r="H19" i="1"/>
  <c r="E19" i="1"/>
  <c r="D19" i="1"/>
  <c r="K18" i="1"/>
  <c r="J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M9" i="1"/>
  <c r="K9" i="1"/>
  <c r="J9" i="1"/>
  <c r="J8" i="1" s="1"/>
  <c r="G9" i="1"/>
  <c r="I9" i="1" s="1"/>
  <c r="F9" i="1"/>
  <c r="E9" i="1"/>
  <c r="C9" i="1"/>
  <c r="D9" i="1" s="1"/>
  <c r="B9" i="1"/>
  <c r="C8" i="1"/>
  <c r="E8" i="1" s="1"/>
  <c r="B8" i="1"/>
  <c r="B44" i="1" s="1"/>
  <c r="B45" i="1" s="1"/>
  <c r="J44" i="1" l="1"/>
  <c r="J45" i="1" s="1"/>
  <c r="L20" i="1"/>
  <c r="H42" i="1"/>
  <c r="L18" i="1"/>
  <c r="D23" i="1"/>
  <c r="M27" i="1"/>
  <c r="D29" i="1"/>
  <c r="F8" i="1"/>
  <c r="F44" i="1" s="1"/>
  <c r="F45" i="1" s="1"/>
  <c r="L9" i="1"/>
  <c r="K8" i="1"/>
  <c r="L8" i="1" s="1"/>
  <c r="H20" i="1"/>
  <c r="J22" i="1"/>
  <c r="H9" i="1"/>
  <c r="H22" i="1"/>
  <c r="L23" i="1"/>
  <c r="M18" i="1"/>
  <c r="E23" i="1"/>
  <c r="E29" i="1"/>
  <c r="D20" i="1"/>
  <c r="H27" i="1"/>
  <c r="D42" i="1"/>
  <c r="G8" i="1"/>
  <c r="M20" i="1"/>
  <c r="C22" i="1"/>
  <c r="C44" i="1" s="1"/>
  <c r="K22" i="1"/>
  <c r="K44" i="1" s="1"/>
  <c r="M42" i="1"/>
  <c r="D8" i="1"/>
  <c r="D18" i="1"/>
  <c r="L29" i="1"/>
  <c r="M8" i="1"/>
  <c r="H18" i="1"/>
  <c r="H23" i="1"/>
  <c r="H29" i="1"/>
  <c r="E22" i="1" l="1"/>
  <c r="D22" i="1"/>
  <c r="K45" i="1"/>
  <c r="M44" i="1"/>
  <c r="L44" i="1"/>
  <c r="M22" i="1"/>
  <c r="L22" i="1"/>
  <c r="G44" i="1"/>
  <c r="I8" i="1"/>
  <c r="H8" i="1"/>
  <c r="C45" i="1"/>
  <c r="E44" i="1"/>
  <c r="D44" i="1"/>
  <c r="H44" i="1" l="1"/>
  <c r="G45" i="1"/>
  <c r="I44" i="1"/>
  <c r="E45" i="1"/>
  <c r="D45" i="1"/>
  <c r="M45" i="1"/>
  <c r="L45" i="1"/>
  <c r="I45" i="1" l="1"/>
  <c r="H45" i="1"/>
</calcChain>
</file>

<file path=xl/sharedStrings.xml><?xml version="1.0" encoding="utf-8"?>
<sst xmlns="http://schemas.openxmlformats.org/spreadsheetml/2006/main" count="55" uniqueCount="52">
  <si>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</si>
  <si>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</si>
  <si>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</si>
  <si>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</si>
  <si>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</si>
  <si>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</si>
  <si>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</si>
  <si>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</si>
  <si>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</si>
  <si>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</si>
  <si>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</si>
  <si>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</si>
  <si>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</si>
  <si>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</si>
  <si>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</si>
  <si>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</si>
  <si>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</si>
  <si>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</si>
  <si>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</si>
  <si>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</si>
  <si>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</si>
  <si>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</si>
  <si>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</si>
  <si>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</si>
  <si>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</si>
  <si>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</si>
  <si>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</si>
  <si>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</si>
  <si>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</si>
  <si>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</si>
  <si>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</si>
  <si>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</si>
  <si>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</si>
  <si>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</si>
  <si>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</si>
  <si>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</si>
  <si>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</si>
  <si>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</si>
  <si>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</si>
  <si>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</si>
  <si>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</si>
  <si>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2022 - 2023</t>
  </si>
  <si>
    <t>Change  ('24/'23)</t>
  </si>
  <si>
    <t xml:space="preserve"> Share 
(24)  (%)</t>
  </si>
  <si>
    <t>Change    ('24/'23)</t>
  </si>
  <si>
    <t xml:space="preserve"> Share
(24)  (%)</t>
  </si>
  <si>
    <t>2023 - 2024</t>
  </si>
  <si>
    <t>1 - 31 MARCH EXPORT FIGURES</t>
  </si>
  <si>
    <t>1 - 31 MARCH</t>
  </si>
  <si>
    <t>1st MARCH  -  31st MARCH</t>
  </si>
  <si>
    <t>-</t>
  </si>
  <si>
    <t>TOTAL 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</si>
</sst>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34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7" fillId="0" borderId="9" xfId="335" applyNumberFormat="1" applyFont="1" applyBorder="1" applyAlignment="1">
      <alignment horizontal="center" vertical="center"/>
    </xf>
    <xf numFmtId="0" fontId="48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zoomScale="60" zoomScaleNormal="60" workbookViewId="0">
      <pane xSplit="1" ySplit="7" topLeftCell="B35" activePane="bottomRight" state="frozen"/>
      <selection activeCell="B16" sqref="B16"/>
      <selection pane="topRight" activeCell="B16" sqref="B16"/>
      <selection pane="bottomLeft" activeCell="B16" sqref="B16"/>
      <selection pane="bottomRight" activeCell="A49" sqref="A49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5"/>
      <c r="B1" s="33" t="s">
        <v>47</v>
      </c>
      <c r="C1" s="33"/>
      <c r="D1" s="33"/>
      <c r="E1" s="33"/>
      <c r="F1" s="33"/>
      <c r="G1" s="33"/>
      <c r="H1" s="33"/>
      <c r="I1" s="33"/>
      <c r="J1" s="33"/>
      <c r="K1" s="11"/>
      <c r="L1" s="11"/>
      <c r="M1" s="11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0" t="s">
        <v>39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18" x14ac:dyDescent="0.25">
      <c r="A6" s="3"/>
      <c r="B6" s="29" t="s">
        <v>48</v>
      </c>
      <c r="C6" s="29"/>
      <c r="D6" s="29"/>
      <c r="E6" s="29"/>
      <c r="F6" s="29" t="s">
        <v>49</v>
      </c>
      <c r="G6" s="29"/>
      <c r="H6" s="29"/>
      <c r="I6" s="29"/>
      <c r="J6" s="29" t="s">
        <v>40</v>
      </c>
      <c r="K6" s="29"/>
      <c r="L6" s="29"/>
      <c r="M6" s="29"/>
    </row>
    <row r="7" spans="1:13" ht="29" x14ac:dyDescent="0.4">
      <c r="A7" s="4" t="s">
        <v>27</v>
      </c>
      <c r="B7" s="16">
        <v>2023</v>
      </c>
      <c r="C7" s="17">
        <v>2024</v>
      </c>
      <c r="D7" s="18" t="s">
        <v>42</v>
      </c>
      <c r="E7" s="18" t="s">
        <v>43</v>
      </c>
      <c r="F7" s="16">
        <v>2023</v>
      </c>
      <c r="G7" s="17">
        <v>2024</v>
      </c>
      <c r="H7" s="18" t="s">
        <v>44</v>
      </c>
      <c r="I7" s="18" t="s">
        <v>45</v>
      </c>
      <c r="J7" s="16" t="s">
        <v>41</v>
      </c>
      <c r="K7" s="16" t="s">
        <v>46</v>
      </c>
      <c r="L7" s="18" t="s">
        <v>44</v>
      </c>
      <c r="M7" s="18" t="s">
        <v>43</v>
      </c>
    </row>
    <row r="8" spans="1:13" ht="16.5" x14ac:dyDescent="0.35">
      <c r="A8" s="8" t="s">
        <v>28</v>
      </c>
      <c r="B8" s="19">
        <f>B9+B18+B20</f>
        <v>3180656.65386</v>
      </c>
      <c r="C8" s="19">
        <f>C9+C18+C20</f>
        <v>3087472.3539199997</v>
      </c>
      <c r="D8" s="20">
        <f t="shared" ref="D8:D46" si="0">(C8-B8)/B8*100</f>
        <v>-2.9297189253958971</v>
      </c>
      <c r="E8" s="20">
        <f t="shared" ref="E8:E41" si="1">C8/C$46*100</f>
        <v>13.674543867851485</v>
      </c>
      <c r="F8" s="19">
        <f>F9+F18+F20</f>
        <v>8583102.8374500014</v>
      </c>
      <c r="G8" s="19">
        <f>G9+G18+G20</f>
        <v>9320705.9386999998</v>
      </c>
      <c r="H8" s="20">
        <f t="shared" ref="H8:H46" si="2">(G8-F8)/F8*100</f>
        <v>8.5936649626481323</v>
      </c>
      <c r="I8" s="20">
        <f t="shared" ref="I8:I41" si="3">G8/G$46*100</f>
        <v>14.642255284426749</v>
      </c>
      <c r="J8" s="19">
        <f>J9+J18+J20</f>
        <v>34539860.539239995</v>
      </c>
      <c r="K8" s="19">
        <f>K9+K18+K20</f>
        <v>35839577.744440004</v>
      </c>
      <c r="L8" s="20">
        <f t="shared" ref="L8:L46" si="4">(K8-J8)/J8*100</f>
        <v>3.7629486190988763</v>
      </c>
      <c r="M8" s="20">
        <f t="shared" ref="M8:M41" si="5">K8/K$46*100</f>
        <v>13.90864216753433</v>
      </c>
    </row>
    <row r="9" spans="1:13" ht="15.5" x14ac:dyDescent="0.35">
      <c r="A9" s="5" t="s">
        <v>29</v>
      </c>
      <c r="B9" s="19">
        <f>B10+B11+B12+B13+B14+B15+B16+B17</f>
        <v>2115798.3687999998</v>
      </c>
      <c r="C9" s="19">
        <f>C10+C11+C12+C13+C14+C15+C16+C17</f>
        <v>2106090.00997</v>
      </c>
      <c r="D9" s="20">
        <f t="shared" si="0"/>
        <v>-0.45885085144034865</v>
      </c>
      <c r="E9" s="20">
        <f t="shared" si="1"/>
        <v>9.3279605222741289</v>
      </c>
      <c r="F9" s="19">
        <f>F10+F11+F12+F13+F14+F15+F16+F17</f>
        <v>5805774.0869300002</v>
      </c>
      <c r="G9" s="19">
        <f>G10+G11+G12+G13+G14+G15+G16+G17</f>
        <v>6415876.7099599997</v>
      </c>
      <c r="H9" s="20">
        <f t="shared" si="2"/>
        <v>10.508549142541849</v>
      </c>
      <c r="I9" s="20">
        <f t="shared" si="3"/>
        <v>10.078947375711859</v>
      </c>
      <c r="J9" s="19">
        <f>J10+J11+J12+J13+J14+J15+J16+J17</f>
        <v>22192604.761149995</v>
      </c>
      <c r="K9" s="19">
        <f>K10+K11+K12+K13+K14+K15+K16+K17</f>
        <v>24247347.482550003</v>
      </c>
      <c r="L9" s="20">
        <f t="shared" si="4"/>
        <v>9.2586820858316106</v>
      </c>
      <c r="M9" s="20">
        <f t="shared" si="5"/>
        <v>9.4099233548858265</v>
      </c>
    </row>
    <row r="10" spans="1:13" ht="14" x14ac:dyDescent="0.3">
      <c r="A10" s="6" t="s">
        <v>5</v>
      </c>
      <c r="B10" s="21">
        <v>1114279.33018</v>
      </c>
      <c r="C10" s="21">
        <v>1046206.84731</v>
      </c>
      <c r="D10" s="22">
        <f t="shared" si="0"/>
        <v>-6.1091039765588828</v>
      </c>
      <c r="E10" s="22">
        <f t="shared" si="1"/>
        <v>4.6336937754999221</v>
      </c>
      <c r="F10" s="21">
        <v>2918089.9068</v>
      </c>
      <c r="G10" s="21">
        <v>3121888.7313199998</v>
      </c>
      <c r="H10" s="22">
        <f t="shared" si="2"/>
        <v>6.9839803100339406</v>
      </c>
      <c r="I10" s="22">
        <f t="shared" si="3"/>
        <v>4.9042950259557454</v>
      </c>
      <c r="J10" s="21">
        <v>11650491.80356</v>
      </c>
      <c r="K10" s="21">
        <v>12541442.695420001</v>
      </c>
      <c r="L10" s="22">
        <f t="shared" si="4"/>
        <v>7.6473243094146115</v>
      </c>
      <c r="M10" s="22">
        <f t="shared" si="5"/>
        <v>4.8670896727374258</v>
      </c>
    </row>
    <row r="11" spans="1:13" ht="14" x14ac:dyDescent="0.3">
      <c r="A11" s="6" t="s">
        <v>4</v>
      </c>
      <c r="B11" s="21">
        <v>306941.33895</v>
      </c>
      <c r="C11" s="21">
        <v>277581.52977999998</v>
      </c>
      <c r="D11" s="22">
        <f t="shared" si="0"/>
        <v>-9.5652834741763684</v>
      </c>
      <c r="E11" s="22">
        <f t="shared" si="1"/>
        <v>1.2294201763661483</v>
      </c>
      <c r="F11" s="21">
        <v>939056.85571000003</v>
      </c>
      <c r="G11" s="21">
        <v>963595.36973000003</v>
      </c>
      <c r="H11" s="22">
        <f t="shared" si="2"/>
        <v>2.6131020577499515</v>
      </c>
      <c r="I11" s="22">
        <f t="shared" si="3"/>
        <v>1.5137490107799834</v>
      </c>
      <c r="J11" s="21">
        <v>3127949.3922799998</v>
      </c>
      <c r="K11" s="21">
        <v>3514888.1628</v>
      </c>
      <c r="L11" s="22">
        <f t="shared" si="4"/>
        <v>12.370365437337078</v>
      </c>
      <c r="M11" s="22">
        <f t="shared" si="5"/>
        <v>1.3640596455652025</v>
      </c>
    </row>
    <row r="12" spans="1:13" ht="14" x14ac:dyDescent="0.3">
      <c r="A12" s="6" t="s">
        <v>2</v>
      </c>
      <c r="B12" s="21">
        <v>208485.47463000001</v>
      </c>
      <c r="C12" s="21">
        <v>241058.88579</v>
      </c>
      <c r="D12" s="22">
        <f t="shared" si="0"/>
        <v>15.623827615716706</v>
      </c>
      <c r="E12" s="22">
        <f t="shared" si="1"/>
        <v>1.0676598623743236</v>
      </c>
      <c r="F12" s="21">
        <v>549629.48181000003</v>
      </c>
      <c r="G12" s="21">
        <v>708255.01572999998</v>
      </c>
      <c r="H12" s="22">
        <f t="shared" si="2"/>
        <v>28.860448569393665</v>
      </c>
      <c r="I12" s="22">
        <f t="shared" si="3"/>
        <v>1.1126250323739701</v>
      </c>
      <c r="J12" s="21">
        <v>2468162.8431699998</v>
      </c>
      <c r="K12" s="21">
        <v>2566320.3713400001</v>
      </c>
      <c r="L12" s="22">
        <f t="shared" si="4"/>
        <v>3.976947000949544</v>
      </c>
      <c r="M12" s="22">
        <f t="shared" si="5"/>
        <v>0.995938958509613</v>
      </c>
    </row>
    <row r="13" spans="1:13" ht="14" x14ac:dyDescent="0.3">
      <c r="A13" s="6" t="s">
        <v>3</v>
      </c>
      <c r="B13" s="21">
        <v>149165.60537</v>
      </c>
      <c r="C13" s="21">
        <v>158902.47451</v>
      </c>
      <c r="D13" s="22">
        <f t="shared" si="0"/>
        <v>6.5275564804956456</v>
      </c>
      <c r="E13" s="22">
        <f t="shared" si="1"/>
        <v>0.70378568917007711</v>
      </c>
      <c r="F13" s="21">
        <v>383123.87777999998</v>
      </c>
      <c r="G13" s="21">
        <v>497639.84250000003</v>
      </c>
      <c r="H13" s="22">
        <f t="shared" si="2"/>
        <v>29.890062029952148</v>
      </c>
      <c r="I13" s="22">
        <f t="shared" si="3"/>
        <v>0.78176155985489781</v>
      </c>
      <c r="J13" s="21">
        <v>1550765.99496</v>
      </c>
      <c r="K13" s="21">
        <v>1722821.9764099999</v>
      </c>
      <c r="L13" s="22">
        <f t="shared" si="4"/>
        <v>11.094902906639877</v>
      </c>
      <c r="M13" s="22">
        <f t="shared" si="5"/>
        <v>0.66859365808148608</v>
      </c>
    </row>
    <row r="14" spans="1:13" ht="14" x14ac:dyDescent="0.3">
      <c r="A14" s="6" t="s">
        <v>0</v>
      </c>
      <c r="B14" s="21">
        <v>155777.83470000001</v>
      </c>
      <c r="C14" s="21">
        <v>202248.13609000001</v>
      </c>
      <c r="D14" s="22">
        <f t="shared" si="0"/>
        <v>29.831138351289464</v>
      </c>
      <c r="E14" s="22">
        <f t="shared" si="1"/>
        <v>0.89576543273092046</v>
      </c>
      <c r="F14" s="21">
        <v>453306.97544000001</v>
      </c>
      <c r="G14" s="21">
        <v>606041.41006000002</v>
      </c>
      <c r="H14" s="22">
        <f t="shared" si="2"/>
        <v>33.693378415752186</v>
      </c>
      <c r="I14" s="22">
        <f t="shared" si="3"/>
        <v>0.95205374972597234</v>
      </c>
      <c r="J14" s="21">
        <v>1704881.3818099999</v>
      </c>
      <c r="K14" s="21">
        <v>2017160.9244599999</v>
      </c>
      <c r="L14" s="22">
        <f t="shared" si="4"/>
        <v>18.316790011423908</v>
      </c>
      <c r="M14" s="22">
        <f t="shared" si="5"/>
        <v>0.78282087173862869</v>
      </c>
    </row>
    <row r="15" spans="1:13" ht="14" x14ac:dyDescent="0.3">
      <c r="A15" s="6" t="s">
        <v>1</v>
      </c>
      <c r="B15" s="21">
        <v>91928.388930000001</v>
      </c>
      <c r="C15" s="21">
        <v>78789.988410000005</v>
      </c>
      <c r="D15" s="22">
        <f t="shared" si="0"/>
        <v>-14.291994750396848</v>
      </c>
      <c r="E15" s="22">
        <f t="shared" si="1"/>
        <v>0.34896414586259072</v>
      </c>
      <c r="F15" s="21">
        <v>292426.67057000002</v>
      </c>
      <c r="G15" s="21">
        <v>245030.14413999999</v>
      </c>
      <c r="H15" s="22">
        <f t="shared" si="2"/>
        <v>-16.2080039886972</v>
      </c>
      <c r="I15" s="22">
        <f t="shared" si="3"/>
        <v>0.38492727337111637</v>
      </c>
      <c r="J15" s="21">
        <v>673053.17073000001</v>
      </c>
      <c r="K15" s="21">
        <v>824063.33025999996</v>
      </c>
      <c r="L15" s="22">
        <f t="shared" si="4"/>
        <v>22.436586899399472</v>
      </c>
      <c r="M15" s="22">
        <f t="shared" si="5"/>
        <v>0.31980293031636253</v>
      </c>
    </row>
    <row r="16" spans="1:13" ht="14" x14ac:dyDescent="0.3">
      <c r="A16" s="6" t="s">
        <v>6</v>
      </c>
      <c r="B16" s="21">
        <v>71187.896110000001</v>
      </c>
      <c r="C16" s="21">
        <v>83693.132270000002</v>
      </c>
      <c r="D16" s="22">
        <f t="shared" si="0"/>
        <v>17.566520213881343</v>
      </c>
      <c r="E16" s="22">
        <f t="shared" si="1"/>
        <v>0.37068037458244596</v>
      </c>
      <c r="F16" s="21">
        <v>222096.37038000001</v>
      </c>
      <c r="G16" s="21">
        <v>224359.41317000001</v>
      </c>
      <c r="H16" s="22">
        <f t="shared" si="2"/>
        <v>1.0189463187210177</v>
      </c>
      <c r="I16" s="22">
        <f t="shared" si="3"/>
        <v>0.35245482742453182</v>
      </c>
      <c r="J16" s="21">
        <v>877220.04790999996</v>
      </c>
      <c r="K16" s="21">
        <v>924551.64447000006</v>
      </c>
      <c r="L16" s="22">
        <f t="shared" si="4"/>
        <v>5.3956355275701782</v>
      </c>
      <c r="M16" s="22">
        <f t="shared" si="5"/>
        <v>0.35880048810936616</v>
      </c>
    </row>
    <row r="17" spans="1:13" ht="14" x14ac:dyDescent="0.3">
      <c r="A17" s="6" t="s">
        <v>7</v>
      </c>
      <c r="B17" s="21">
        <v>18032.499930000002</v>
      </c>
      <c r="C17" s="21">
        <v>17609.015810000001</v>
      </c>
      <c r="D17" s="22">
        <f t="shared" si="0"/>
        <v>-2.3484493089916287</v>
      </c>
      <c r="E17" s="22">
        <f t="shared" si="1"/>
        <v>7.7991065687700936E-2</v>
      </c>
      <c r="F17" s="21">
        <v>48043.94844</v>
      </c>
      <c r="G17" s="21">
        <v>49066.783309999999</v>
      </c>
      <c r="H17" s="22">
        <f t="shared" si="2"/>
        <v>2.1289567223588475</v>
      </c>
      <c r="I17" s="22">
        <f t="shared" si="3"/>
        <v>7.708089622564307E-2</v>
      </c>
      <c r="J17" s="21">
        <v>140080.12672999999</v>
      </c>
      <c r="K17" s="21">
        <v>136098.37739000001</v>
      </c>
      <c r="L17" s="22">
        <f t="shared" si="4"/>
        <v>-2.8424798241899625</v>
      </c>
      <c r="M17" s="22">
        <f t="shared" si="5"/>
        <v>5.2817129827742393E-2</v>
      </c>
    </row>
    <row r="18" spans="1:13" ht="15.5" x14ac:dyDescent="0.35">
      <c r="A18" s="5" t="s">
        <v>30</v>
      </c>
      <c r="B18" s="19">
        <f>B19</f>
        <v>306367.79639999999</v>
      </c>
      <c r="C18" s="19">
        <f>C19</f>
        <v>302707.27455999999</v>
      </c>
      <c r="D18" s="20">
        <f t="shared" si="0"/>
        <v>-1.1948128631707589</v>
      </c>
      <c r="E18" s="20">
        <f t="shared" si="1"/>
        <v>1.3407031482671992</v>
      </c>
      <c r="F18" s="19">
        <f>F19</f>
        <v>819855.82426000002</v>
      </c>
      <c r="G18" s="19">
        <f>G19</f>
        <v>970853.89115000004</v>
      </c>
      <c r="H18" s="20">
        <f t="shared" si="2"/>
        <v>18.417636665116152</v>
      </c>
      <c r="I18" s="20">
        <f t="shared" si="3"/>
        <v>1.5251517011253397</v>
      </c>
      <c r="J18" s="19">
        <f>J19</f>
        <v>3886307.5205799998</v>
      </c>
      <c r="K18" s="19">
        <f>K19</f>
        <v>3636756.5280300002</v>
      </c>
      <c r="L18" s="20">
        <f t="shared" si="4"/>
        <v>-6.4212878478735549</v>
      </c>
      <c r="M18" s="20">
        <f t="shared" si="5"/>
        <v>1.4113543847949193</v>
      </c>
    </row>
    <row r="19" spans="1:13" ht="14" x14ac:dyDescent="0.3">
      <c r="A19" s="6" t="s">
        <v>8</v>
      </c>
      <c r="B19" s="21">
        <v>306367.79639999999</v>
      </c>
      <c r="C19" s="21">
        <v>302707.27455999999</v>
      </c>
      <c r="D19" s="22">
        <f t="shared" si="0"/>
        <v>-1.1948128631707589</v>
      </c>
      <c r="E19" s="22">
        <f t="shared" si="1"/>
        <v>1.3407031482671992</v>
      </c>
      <c r="F19" s="21">
        <v>819855.82426000002</v>
      </c>
      <c r="G19" s="21">
        <v>970853.89115000004</v>
      </c>
      <c r="H19" s="22">
        <f t="shared" si="2"/>
        <v>18.417636665116152</v>
      </c>
      <c r="I19" s="22">
        <f t="shared" si="3"/>
        <v>1.5251517011253397</v>
      </c>
      <c r="J19" s="21">
        <v>3886307.5205799998</v>
      </c>
      <c r="K19" s="21">
        <v>3636756.5280300002</v>
      </c>
      <c r="L19" s="22">
        <f t="shared" si="4"/>
        <v>-6.4212878478735549</v>
      </c>
      <c r="M19" s="22">
        <f t="shared" si="5"/>
        <v>1.4113543847949193</v>
      </c>
    </row>
    <row r="20" spans="1:13" ht="15.5" x14ac:dyDescent="0.35">
      <c r="A20" s="5" t="s">
        <v>31</v>
      </c>
      <c r="B20" s="19">
        <f>B21</f>
        <v>758490.48866000003</v>
      </c>
      <c r="C20" s="19">
        <f>C21</f>
        <v>678675.06938999996</v>
      </c>
      <c r="D20" s="20">
        <f t="shared" si="0"/>
        <v>-10.522929484720017</v>
      </c>
      <c r="E20" s="20">
        <f t="shared" si="1"/>
        <v>3.005880197310157</v>
      </c>
      <c r="F20" s="19">
        <f>F21</f>
        <v>1957472.9262600001</v>
      </c>
      <c r="G20" s="19">
        <f>G21</f>
        <v>1933975.3375899999</v>
      </c>
      <c r="H20" s="20">
        <f t="shared" si="2"/>
        <v>-1.2004042740399643</v>
      </c>
      <c r="I20" s="20">
        <f t="shared" si="3"/>
        <v>3.0381562075895494</v>
      </c>
      <c r="J20" s="19">
        <f>J21</f>
        <v>8460948.2575100008</v>
      </c>
      <c r="K20" s="19">
        <f>K21</f>
        <v>7955473.73386</v>
      </c>
      <c r="L20" s="20">
        <f t="shared" si="4"/>
        <v>-5.9742065341356723</v>
      </c>
      <c r="M20" s="20">
        <f t="shared" si="5"/>
        <v>3.0873644278535815</v>
      </c>
    </row>
    <row r="21" spans="1:13" ht="14" x14ac:dyDescent="0.3">
      <c r="A21" s="6" t="s">
        <v>9</v>
      </c>
      <c r="B21" s="21">
        <v>758490.48866000003</v>
      </c>
      <c r="C21" s="21">
        <v>678675.06938999996</v>
      </c>
      <c r="D21" s="22">
        <f t="shared" si="0"/>
        <v>-10.522929484720017</v>
      </c>
      <c r="E21" s="22">
        <f t="shared" si="1"/>
        <v>3.005880197310157</v>
      </c>
      <c r="F21" s="21">
        <v>1957472.9262600001</v>
      </c>
      <c r="G21" s="21">
        <v>1933975.3375899999</v>
      </c>
      <c r="H21" s="22">
        <f t="shared" si="2"/>
        <v>-1.2004042740399643</v>
      </c>
      <c r="I21" s="22">
        <f t="shared" si="3"/>
        <v>3.0381562075895494</v>
      </c>
      <c r="J21" s="21">
        <v>8460948.2575100008</v>
      </c>
      <c r="K21" s="21">
        <v>7955473.73386</v>
      </c>
      <c r="L21" s="22">
        <f t="shared" si="4"/>
        <v>-5.9742065341356723</v>
      </c>
      <c r="M21" s="22">
        <f t="shared" si="5"/>
        <v>3.0873644278535815</v>
      </c>
    </row>
    <row r="22" spans="1:13" ht="16.5" x14ac:dyDescent="0.35">
      <c r="A22" s="8" t="s">
        <v>32</v>
      </c>
      <c r="B22" s="19">
        <f>B23+B27+B29</f>
        <v>17175001.65808</v>
      </c>
      <c r="C22" s="19">
        <f>C23+C27+C29</f>
        <v>16238178.480829999</v>
      </c>
      <c r="D22" s="20">
        <f t="shared" si="0"/>
        <v>-5.4545740134427989</v>
      </c>
      <c r="E22" s="20">
        <f t="shared" si="1"/>
        <v>71.919569964144642</v>
      </c>
      <c r="F22" s="19">
        <f>F23+F27+F29</f>
        <v>44239571.466250002</v>
      </c>
      <c r="G22" s="19">
        <f>G23+G27+G29</f>
        <v>44759748.810309999</v>
      </c>
      <c r="H22" s="20">
        <f t="shared" si="2"/>
        <v>1.175819129389251</v>
      </c>
      <c r="I22" s="20">
        <f t="shared" si="3"/>
        <v>70.314810150397761</v>
      </c>
      <c r="J22" s="19">
        <f>J23+J27+J29</f>
        <v>184806758.70429</v>
      </c>
      <c r="K22" s="19">
        <f>K23+K27+K29</f>
        <v>181195858.43830997</v>
      </c>
      <c r="L22" s="20">
        <f t="shared" si="4"/>
        <v>-1.9538789010189017</v>
      </c>
      <c r="M22" s="20">
        <f t="shared" si="5"/>
        <v>70.318583975187323</v>
      </c>
    </row>
    <row r="23" spans="1:13" ht="15.5" x14ac:dyDescent="0.35">
      <c r="A23" s="5" t="s">
        <v>33</v>
      </c>
      <c r="B23" s="19">
        <f>B24+B25+B26</f>
        <v>1381568.1659799998</v>
      </c>
      <c r="C23" s="19">
        <f>C24+C25+C26</f>
        <v>1211445.3459600001</v>
      </c>
      <c r="D23" s="20">
        <f>(C23-B23)/B23*100</f>
        <v>-12.313747827225379</v>
      </c>
      <c r="E23" s="20">
        <f t="shared" si="1"/>
        <v>5.3655419799311286</v>
      </c>
      <c r="F23" s="19">
        <f>F24+F25+F26</f>
        <v>3601621.5789900003</v>
      </c>
      <c r="G23" s="19">
        <f>G24+G25+G26</f>
        <v>3570686.8675199999</v>
      </c>
      <c r="H23" s="20">
        <f t="shared" si="2"/>
        <v>-0.85891065431353397</v>
      </c>
      <c r="I23" s="20">
        <f t="shared" si="3"/>
        <v>5.6093292717128724</v>
      </c>
      <c r="J23" s="19">
        <f>J24+J25+J26</f>
        <v>14905466.374389999</v>
      </c>
      <c r="K23" s="19">
        <f>K24+K25+K26</f>
        <v>14133371.308189999</v>
      </c>
      <c r="L23" s="20">
        <f t="shared" si="4"/>
        <v>-5.1799457112364058</v>
      </c>
      <c r="M23" s="20">
        <f t="shared" si="5"/>
        <v>5.484886165462906</v>
      </c>
    </row>
    <row r="24" spans="1:13" ht="14" x14ac:dyDescent="0.3">
      <c r="A24" s="6" t="s">
        <v>10</v>
      </c>
      <c r="B24" s="21">
        <v>899959.10395999998</v>
      </c>
      <c r="C24" s="21">
        <v>817997.31131999998</v>
      </c>
      <c r="D24" s="22">
        <f t="shared" si="0"/>
        <v>-9.107279684082501</v>
      </c>
      <c r="E24" s="22">
        <f t="shared" si="1"/>
        <v>3.6229442194771289</v>
      </c>
      <c r="F24" s="21">
        <v>2430330.2563700001</v>
      </c>
      <c r="G24" s="21">
        <v>2414591.3073100001</v>
      </c>
      <c r="H24" s="22">
        <f t="shared" si="2"/>
        <v>-0.64760536222381926</v>
      </c>
      <c r="I24" s="22">
        <f t="shared" si="3"/>
        <v>3.7931743112283907</v>
      </c>
      <c r="J24" s="21">
        <v>10135018.63164</v>
      </c>
      <c r="K24" s="21">
        <v>9536910.7858899999</v>
      </c>
      <c r="L24" s="22">
        <f t="shared" si="4"/>
        <v>-5.9013985813780128</v>
      </c>
      <c r="M24" s="22">
        <f t="shared" si="5"/>
        <v>3.7010893501729565</v>
      </c>
    </row>
    <row r="25" spans="1:13" ht="14" x14ac:dyDescent="0.3">
      <c r="A25" s="6" t="s">
        <v>11</v>
      </c>
      <c r="B25" s="21">
        <v>219446.72381</v>
      </c>
      <c r="C25" s="21">
        <v>146183.59825000001</v>
      </c>
      <c r="D25" s="22">
        <f t="shared" si="0"/>
        <v>-33.385381329926901</v>
      </c>
      <c r="E25" s="22">
        <f t="shared" si="1"/>
        <v>0.64745325557068911</v>
      </c>
      <c r="F25" s="21">
        <v>568637.29452</v>
      </c>
      <c r="G25" s="21">
        <v>409533.20189999999</v>
      </c>
      <c r="H25" s="22">
        <f t="shared" si="2"/>
        <v>-27.979890547682686</v>
      </c>
      <c r="I25" s="22">
        <f t="shared" si="3"/>
        <v>0.64335145096368518</v>
      </c>
      <c r="J25" s="21">
        <v>2123162.34834</v>
      </c>
      <c r="K25" s="21">
        <v>1700106.9503899999</v>
      </c>
      <c r="L25" s="22">
        <f t="shared" si="4"/>
        <v>-19.925720625215828</v>
      </c>
      <c r="M25" s="22">
        <f t="shared" si="5"/>
        <v>0.65977839884514022</v>
      </c>
    </row>
    <row r="26" spans="1:13" ht="14" x14ac:dyDescent="0.3">
      <c r="A26" s="6" t="s">
        <v>12</v>
      </c>
      <c r="B26" s="21">
        <v>262162.33821000002</v>
      </c>
      <c r="C26" s="21">
        <v>247264.43638999999</v>
      </c>
      <c r="D26" s="22">
        <f t="shared" si="0"/>
        <v>-5.6827010018755457</v>
      </c>
      <c r="E26" s="22">
        <f t="shared" si="1"/>
        <v>1.0951445048833106</v>
      </c>
      <c r="F26" s="21">
        <v>602654.0281</v>
      </c>
      <c r="G26" s="21">
        <v>746562.35831000004</v>
      </c>
      <c r="H26" s="22">
        <f t="shared" si="2"/>
        <v>23.879095384743856</v>
      </c>
      <c r="I26" s="22">
        <f t="shared" si="3"/>
        <v>1.1728035095207969</v>
      </c>
      <c r="J26" s="21">
        <v>2647285.3944100002</v>
      </c>
      <c r="K26" s="21">
        <v>2896353.5719099999</v>
      </c>
      <c r="L26" s="22">
        <f t="shared" si="4"/>
        <v>9.4084369605910787</v>
      </c>
      <c r="M26" s="22">
        <f t="shared" si="5"/>
        <v>1.1240184164448097</v>
      </c>
    </row>
    <row r="27" spans="1:13" ht="15.5" x14ac:dyDescent="0.35">
      <c r="A27" s="5" t="s">
        <v>34</v>
      </c>
      <c r="B27" s="19">
        <f>B28</f>
        <v>2881669.3517700001</v>
      </c>
      <c r="C27" s="19">
        <f>C28</f>
        <v>3044790.4391700001</v>
      </c>
      <c r="D27" s="20">
        <f t="shared" si="0"/>
        <v>5.6606455317230155</v>
      </c>
      <c r="E27" s="20">
        <f t="shared" si="1"/>
        <v>13.485503886692873</v>
      </c>
      <c r="F27" s="19">
        <f>F28</f>
        <v>7445167.9316499997</v>
      </c>
      <c r="G27" s="19">
        <f>G28</f>
        <v>8019100.0076599997</v>
      </c>
      <c r="H27" s="20">
        <f t="shared" si="2"/>
        <v>7.7087861721717399</v>
      </c>
      <c r="I27" s="20">
        <f t="shared" si="3"/>
        <v>12.597512488403103</v>
      </c>
      <c r="J27" s="19">
        <f>J28</f>
        <v>33390973.676229998</v>
      </c>
      <c r="K27" s="19">
        <f>K28</f>
        <v>31082847.71452</v>
      </c>
      <c r="L27" s="20">
        <f t="shared" si="4"/>
        <v>-6.9124248489737274</v>
      </c>
      <c r="M27" s="20">
        <f t="shared" si="5"/>
        <v>12.062647877493177</v>
      </c>
    </row>
    <row r="28" spans="1:13" ht="14" x14ac:dyDescent="0.3">
      <c r="A28" s="6" t="s">
        <v>13</v>
      </c>
      <c r="B28" s="21">
        <v>2881669.3517700001</v>
      </c>
      <c r="C28" s="21">
        <v>3044790.4391700001</v>
      </c>
      <c r="D28" s="22">
        <f t="shared" si="0"/>
        <v>5.6606455317230155</v>
      </c>
      <c r="E28" s="22">
        <f t="shared" si="1"/>
        <v>13.485503886692873</v>
      </c>
      <c r="F28" s="21">
        <v>7445167.9316499997</v>
      </c>
      <c r="G28" s="21">
        <v>8019100.0076599997</v>
      </c>
      <c r="H28" s="22">
        <f t="shared" si="2"/>
        <v>7.7087861721717399</v>
      </c>
      <c r="I28" s="22">
        <f t="shared" si="3"/>
        <v>12.597512488403103</v>
      </c>
      <c r="J28" s="21">
        <v>33390973.676229998</v>
      </c>
      <c r="K28" s="21">
        <v>31082847.71452</v>
      </c>
      <c r="L28" s="22">
        <f t="shared" si="4"/>
        <v>-6.9124248489737274</v>
      </c>
      <c r="M28" s="22">
        <f t="shared" si="5"/>
        <v>12.062647877493177</v>
      </c>
    </row>
    <row r="29" spans="1:13" ht="15.5" x14ac:dyDescent="0.35">
      <c r="A29" s="5" t="s">
        <v>35</v>
      </c>
      <c r="B29" s="19">
        <f>B30+B31+B32+B33+B34+B35+B36+B37+B38+B39+B40+B41</f>
        <v>12911764.140330002</v>
      </c>
      <c r="C29" s="19">
        <f>C30+C31+C32+C33+C34+C35+C36+C37+C38+C39+C40+C41</f>
        <v>11981942.695699999</v>
      </c>
      <c r="D29" s="20">
        <f t="shared" si="0"/>
        <v>-7.2013509116519376</v>
      </c>
      <c r="E29" s="20">
        <f t="shared" si="1"/>
        <v>53.068524097520651</v>
      </c>
      <c r="F29" s="19">
        <f>F30+F31+F32+F33+F34+F35+F36+F37+F38+F39+F40+F41</f>
        <v>33192781.955610003</v>
      </c>
      <c r="G29" s="19">
        <f>G30+G31+G32+G33+G34+G35+G36+G37+G38+G39+G40+G41</f>
        <v>33169961.93513</v>
      </c>
      <c r="H29" s="20">
        <f t="shared" si="2"/>
        <v>-6.874994843915555E-2</v>
      </c>
      <c r="I29" s="20">
        <f t="shared" si="3"/>
        <v>52.107968390281791</v>
      </c>
      <c r="J29" s="19">
        <f>J30+J31+J32+J33+J34+J35+J36+J37+J38+J39+J40+J41</f>
        <v>136510318.65367001</v>
      </c>
      <c r="K29" s="19">
        <f>K30+K31+K32+K33+K34+K35+K36+K37+K38+K39+K40+K41</f>
        <v>135979639.41559997</v>
      </c>
      <c r="L29" s="20">
        <f t="shared" si="4"/>
        <v>-0.38874661146780198</v>
      </c>
      <c r="M29" s="20">
        <f t="shared" si="5"/>
        <v>52.771049932231243</v>
      </c>
    </row>
    <row r="30" spans="1:13" ht="14" x14ac:dyDescent="0.3">
      <c r="A30" s="13" t="s">
        <v>14</v>
      </c>
      <c r="B30" s="21">
        <v>1989771.20052</v>
      </c>
      <c r="C30" s="21">
        <v>1618456.1022399999</v>
      </c>
      <c r="D30" s="22">
        <f t="shared" si="0"/>
        <v>-18.661195728582353</v>
      </c>
      <c r="E30" s="22">
        <f t="shared" si="1"/>
        <v>7.1682096003785833</v>
      </c>
      <c r="F30" s="21">
        <v>5190138.9404800003</v>
      </c>
      <c r="G30" s="21">
        <v>4539462.6160899997</v>
      </c>
      <c r="H30" s="22">
        <f t="shared" si="2"/>
        <v>-12.536780457168724</v>
      </c>
      <c r="I30" s="22">
        <f t="shared" si="3"/>
        <v>7.1312163387671532</v>
      </c>
      <c r="J30" s="21">
        <v>20937695.206950001</v>
      </c>
      <c r="K30" s="21">
        <v>18595051.11516</v>
      </c>
      <c r="L30" s="22">
        <f t="shared" si="4"/>
        <v>-11.188643585815457</v>
      </c>
      <c r="M30" s="22">
        <f t="shared" si="5"/>
        <v>7.2163772099098926</v>
      </c>
    </row>
    <row r="31" spans="1:13" ht="14" x14ac:dyDescent="0.3">
      <c r="A31" s="6" t="s">
        <v>15</v>
      </c>
      <c r="B31" s="21">
        <v>3284632.1357999998</v>
      </c>
      <c r="C31" s="21">
        <v>3224521.1264999998</v>
      </c>
      <c r="D31" s="22">
        <f t="shared" si="0"/>
        <v>-1.8300682333597</v>
      </c>
      <c r="E31" s="22">
        <f t="shared" si="1"/>
        <v>14.28153859941596</v>
      </c>
      <c r="F31" s="21">
        <v>8606766.7316900007</v>
      </c>
      <c r="G31" s="21">
        <v>9132430.7097900007</v>
      </c>
      <c r="H31" s="22">
        <f t="shared" si="2"/>
        <v>6.1075662265193289</v>
      </c>
      <c r="I31" s="22">
        <f t="shared" si="3"/>
        <v>14.346486489277035</v>
      </c>
      <c r="J31" s="21">
        <v>32137781.06628</v>
      </c>
      <c r="K31" s="21">
        <v>35517111.216509998</v>
      </c>
      <c r="L31" s="22">
        <f t="shared" si="4"/>
        <v>10.515132153214212</v>
      </c>
      <c r="M31" s="22">
        <f t="shared" si="5"/>
        <v>13.783499187894133</v>
      </c>
    </row>
    <row r="32" spans="1:13" ht="14" x14ac:dyDescent="0.3">
      <c r="A32" s="6" t="s">
        <v>16</v>
      </c>
      <c r="B32" s="21">
        <v>108585.76742</v>
      </c>
      <c r="C32" s="21">
        <v>143605.67011000001</v>
      </c>
      <c r="D32" s="22">
        <f t="shared" si="0"/>
        <v>32.250914205492656</v>
      </c>
      <c r="E32" s="22">
        <f t="shared" si="1"/>
        <v>0.6360355042849678</v>
      </c>
      <c r="F32" s="21">
        <v>178084.85772</v>
      </c>
      <c r="G32" s="21">
        <v>452189.44883000001</v>
      </c>
      <c r="H32" s="22">
        <f t="shared" si="2"/>
        <v>153.91796619843464</v>
      </c>
      <c r="I32" s="22">
        <f t="shared" si="3"/>
        <v>0.71036178914325421</v>
      </c>
      <c r="J32" s="21">
        <v>1353076.1728300001</v>
      </c>
      <c r="K32" s="21">
        <v>2214001.3103100001</v>
      </c>
      <c r="L32" s="22">
        <f t="shared" si="4"/>
        <v>63.627248396470456</v>
      </c>
      <c r="M32" s="22">
        <f t="shared" si="5"/>
        <v>0.85921079213415485</v>
      </c>
    </row>
    <row r="33" spans="1:13" ht="14" x14ac:dyDescent="0.3">
      <c r="A33" s="6" t="s">
        <v>17</v>
      </c>
      <c r="B33" s="21">
        <v>1511131.14059</v>
      </c>
      <c r="C33" s="21">
        <v>1467447.62674</v>
      </c>
      <c r="D33" s="22">
        <f t="shared" si="0"/>
        <v>-2.890782452735662</v>
      </c>
      <c r="E33" s="22">
        <f t="shared" si="1"/>
        <v>6.4993867621690873</v>
      </c>
      <c r="F33" s="21">
        <v>3987577.5747799999</v>
      </c>
      <c r="G33" s="21">
        <v>3964706.5586700002</v>
      </c>
      <c r="H33" s="22">
        <f t="shared" si="2"/>
        <v>-0.57355664387950023</v>
      </c>
      <c r="I33" s="22">
        <f t="shared" si="3"/>
        <v>6.2283099522378027</v>
      </c>
      <c r="J33" s="21">
        <v>15634098.2436</v>
      </c>
      <c r="K33" s="21">
        <v>16180916.19031</v>
      </c>
      <c r="L33" s="22">
        <f t="shared" si="4"/>
        <v>3.4975982508863033</v>
      </c>
      <c r="M33" s="22">
        <f t="shared" si="5"/>
        <v>6.2794984594593499</v>
      </c>
    </row>
    <row r="34" spans="1:13" ht="14" x14ac:dyDescent="0.3">
      <c r="A34" s="6" t="s">
        <v>18</v>
      </c>
      <c r="B34" s="21">
        <v>1050018.6388600001</v>
      </c>
      <c r="C34" s="21">
        <v>1029815.6508600001</v>
      </c>
      <c r="D34" s="22">
        <f t="shared" si="0"/>
        <v>-1.9240599406820336</v>
      </c>
      <c r="E34" s="22">
        <f t="shared" si="1"/>
        <v>4.5610964825662652</v>
      </c>
      <c r="F34" s="21">
        <v>2738956.9857299998</v>
      </c>
      <c r="G34" s="21">
        <v>2764890.0225200001</v>
      </c>
      <c r="H34" s="22">
        <f t="shared" si="2"/>
        <v>0.94682161586004177</v>
      </c>
      <c r="I34" s="22">
        <f t="shared" si="3"/>
        <v>4.3434720298394884</v>
      </c>
      <c r="J34" s="21">
        <v>10668248.6458</v>
      </c>
      <c r="K34" s="21">
        <v>11357468.67382</v>
      </c>
      <c r="L34" s="22">
        <f t="shared" si="4"/>
        <v>6.4604796054443314</v>
      </c>
      <c r="M34" s="22">
        <f t="shared" si="5"/>
        <v>4.4076124121649105</v>
      </c>
    </row>
    <row r="35" spans="1:13" ht="14" x14ac:dyDescent="0.3">
      <c r="A35" s="6" t="s">
        <v>19</v>
      </c>
      <c r="B35" s="21">
        <v>1224195.9008200001</v>
      </c>
      <c r="C35" s="21">
        <v>1081138.0926999999</v>
      </c>
      <c r="D35" s="22">
        <f t="shared" si="0"/>
        <v>-11.685859103447097</v>
      </c>
      <c r="E35" s="22">
        <f t="shared" si="1"/>
        <v>4.7884057186976543</v>
      </c>
      <c r="F35" s="21">
        <v>3274880.8270299998</v>
      </c>
      <c r="G35" s="21">
        <v>3004891.31861</v>
      </c>
      <c r="H35" s="22">
        <f t="shared" si="2"/>
        <v>-8.2442544532178967</v>
      </c>
      <c r="I35" s="22">
        <f t="shared" si="3"/>
        <v>4.7204992924797695</v>
      </c>
      <c r="J35" s="21">
        <v>13849770.093669999</v>
      </c>
      <c r="K35" s="21">
        <v>12196916.16251</v>
      </c>
      <c r="L35" s="22">
        <f t="shared" si="4"/>
        <v>-11.93416150579591</v>
      </c>
      <c r="M35" s="22">
        <f t="shared" si="5"/>
        <v>4.7333856347703529</v>
      </c>
    </row>
    <row r="36" spans="1:13" ht="14" x14ac:dyDescent="0.3">
      <c r="A36" s="6" t="s">
        <v>20</v>
      </c>
      <c r="B36" s="21">
        <v>1388525.2110599999</v>
      </c>
      <c r="C36" s="21">
        <v>1486676.30274</v>
      </c>
      <c r="D36" s="22">
        <f t="shared" si="0"/>
        <v>7.0687295339111307</v>
      </c>
      <c r="E36" s="22">
        <f t="shared" si="1"/>
        <v>6.5845513704120924</v>
      </c>
      <c r="F36" s="21">
        <v>3550238.3139599999</v>
      </c>
      <c r="G36" s="21">
        <v>3984116.7548500001</v>
      </c>
      <c r="H36" s="22">
        <f t="shared" si="2"/>
        <v>12.221107500979119</v>
      </c>
      <c r="I36" s="22">
        <f t="shared" si="3"/>
        <v>6.2588021756227628</v>
      </c>
      <c r="J36" s="21">
        <v>18950635.359379999</v>
      </c>
      <c r="K36" s="21">
        <v>15293609.80085</v>
      </c>
      <c r="L36" s="22">
        <f t="shared" si="4"/>
        <v>-19.29764089265683</v>
      </c>
      <c r="M36" s="22">
        <f t="shared" si="5"/>
        <v>5.9351521294895289</v>
      </c>
    </row>
    <row r="37" spans="1:13" ht="14" x14ac:dyDescent="0.3">
      <c r="A37" s="7" t="s">
        <v>21</v>
      </c>
      <c r="B37" s="21">
        <v>438196.80982999998</v>
      </c>
      <c r="C37" s="21">
        <v>389752.69237</v>
      </c>
      <c r="D37" s="22">
        <f t="shared" si="0"/>
        <v>-11.055333214040068</v>
      </c>
      <c r="E37" s="22">
        <f t="shared" si="1"/>
        <v>1.7262309353669076</v>
      </c>
      <c r="F37" s="21">
        <v>1152772.6749100001</v>
      </c>
      <c r="G37" s="21">
        <v>1067358.43188</v>
      </c>
      <c r="H37" s="22">
        <f t="shared" si="2"/>
        <v>-7.4094611096388556</v>
      </c>
      <c r="I37" s="22">
        <f t="shared" si="3"/>
        <v>1.6767543941797352</v>
      </c>
      <c r="J37" s="21">
        <v>5305110.5825899998</v>
      </c>
      <c r="K37" s="21">
        <v>4513665.9091100004</v>
      </c>
      <c r="L37" s="22">
        <f t="shared" si="4"/>
        <v>-14.918533009986938</v>
      </c>
      <c r="M37" s="22">
        <f t="shared" si="5"/>
        <v>1.7516658382881973</v>
      </c>
    </row>
    <row r="38" spans="1:13" ht="14" x14ac:dyDescent="0.3">
      <c r="A38" s="6" t="s">
        <v>22</v>
      </c>
      <c r="B38" s="21">
        <v>737508.56022999994</v>
      </c>
      <c r="C38" s="21">
        <v>533016.91726000002</v>
      </c>
      <c r="D38" s="22">
        <f t="shared" si="0"/>
        <v>-27.727358568723194</v>
      </c>
      <c r="E38" s="22">
        <f t="shared" si="1"/>
        <v>2.3607541645270702</v>
      </c>
      <c r="F38" s="21">
        <v>1677183.0586699999</v>
      </c>
      <c r="G38" s="21">
        <v>1473936.50926</v>
      </c>
      <c r="H38" s="22">
        <f t="shared" si="2"/>
        <v>-12.118328310039917</v>
      </c>
      <c r="I38" s="22">
        <f t="shared" si="3"/>
        <v>2.3154635264281125</v>
      </c>
      <c r="J38" s="21">
        <v>6249253.02996</v>
      </c>
      <c r="K38" s="21">
        <v>7448603.0453700004</v>
      </c>
      <c r="L38" s="22">
        <f t="shared" si="4"/>
        <v>19.191893969729009</v>
      </c>
      <c r="M38" s="22">
        <f t="shared" si="5"/>
        <v>2.8906577846646044</v>
      </c>
    </row>
    <row r="39" spans="1:13" ht="14" x14ac:dyDescent="0.3">
      <c r="A39" s="6" t="s">
        <v>23</v>
      </c>
      <c r="B39" s="21">
        <v>505697.54947999999</v>
      </c>
      <c r="C39" s="21">
        <v>370654.26711000002</v>
      </c>
      <c r="D39" s="22">
        <f>(C39-B39)/B39*100</f>
        <v>-26.704357675623037</v>
      </c>
      <c r="E39" s="22">
        <f t="shared" si="1"/>
        <v>1.6416432130855505</v>
      </c>
      <c r="F39" s="21">
        <v>1071693.1728300001</v>
      </c>
      <c r="G39" s="21">
        <v>1002559.24858</v>
      </c>
      <c r="H39" s="22">
        <f t="shared" si="2"/>
        <v>-6.4509064723664693</v>
      </c>
      <c r="I39" s="22">
        <f t="shared" si="3"/>
        <v>1.5749588659932405</v>
      </c>
      <c r="J39" s="21">
        <v>4488767.5092599997</v>
      </c>
      <c r="K39" s="21">
        <v>5476171.1432999996</v>
      </c>
      <c r="L39" s="22">
        <f t="shared" si="4"/>
        <v>21.997210414730954</v>
      </c>
      <c r="M39" s="22">
        <f t="shared" si="5"/>
        <v>2.1251953754436497</v>
      </c>
    </row>
    <row r="40" spans="1:13" ht="14" x14ac:dyDescent="0.3">
      <c r="A40" s="6" t="s">
        <v>24</v>
      </c>
      <c r="B40" s="21">
        <v>673501.22571999999</v>
      </c>
      <c r="C40" s="21">
        <v>636858.24707000004</v>
      </c>
      <c r="D40" s="22">
        <f>(C40-B40)/B40*100</f>
        <v>-5.4406699276348194</v>
      </c>
      <c r="E40" s="22">
        <f t="shared" si="1"/>
        <v>2.8206717466165108</v>
      </c>
      <c r="F40" s="21">
        <v>1764488.8178099999</v>
      </c>
      <c r="G40" s="21">
        <v>1783420.31605</v>
      </c>
      <c r="H40" s="22">
        <f t="shared" si="2"/>
        <v>1.0729168725193159</v>
      </c>
      <c r="I40" s="22">
        <f t="shared" si="3"/>
        <v>2.8016435363134384</v>
      </c>
      <c r="J40" s="21">
        <v>6829934.6030099997</v>
      </c>
      <c r="K40" s="21">
        <v>7186124.8483499996</v>
      </c>
      <c r="L40" s="22">
        <f t="shared" si="4"/>
        <v>5.2151340538901261</v>
      </c>
      <c r="M40" s="22">
        <f t="shared" si="5"/>
        <v>2.7887951080124744</v>
      </c>
    </row>
    <row r="41" spans="1:13" ht="14" x14ac:dyDescent="0.3">
      <c r="A41" s="6" t="s">
        <v>25</v>
      </c>
      <c r="B41" s="21">
        <v>0</v>
      </c>
      <c r="C41" s="21">
        <v>0</v>
      </c>
      <c r="D41" s="22" t="s">
        <v>50</v>
      </c>
      <c r="E41" s="22">
        <f t="shared" si="1"/>
        <v>0</v>
      </c>
      <c r="F41" s="21">
        <v>0</v>
      </c>
      <c r="G41" s="21">
        <v>0</v>
      </c>
      <c r="H41" s="22" t="s">
        <v>50</v>
      </c>
      <c r="I41" s="22">
        <f t="shared" si="3"/>
        <v>0</v>
      </c>
      <c r="J41" s="21">
        <v>105948.14034</v>
      </c>
      <c r="K41" s="21">
        <v>0</v>
      </c>
      <c r="L41" s="22">
        <f t="shared" si="4"/>
        <v>-100</v>
      </c>
      <c r="M41" s="22">
        <f t="shared" si="5"/>
        <v>0</v>
      </c>
    </row>
    <row r="42" spans="1:13" ht="15.5" x14ac:dyDescent="0.35">
      <c r="A42" s="9" t="s">
        <v>36</v>
      </c>
      <c r="B42" s="19">
        <f>B43</f>
        <v>478536.44981999998</v>
      </c>
      <c r="C42" s="19">
        <f>C43</f>
        <v>502217.79434000002</v>
      </c>
      <c r="D42" s="20">
        <f t="shared" si="0"/>
        <v>4.948702346270113</v>
      </c>
      <c r="E42" s="20">
        <f>C42/C$46*100</f>
        <v>2.2243435641451232</v>
      </c>
      <c r="F42" s="19">
        <f>F43</f>
        <v>1317099.4637800001</v>
      </c>
      <c r="G42" s="19">
        <f>G43</f>
        <v>1400244.79819</v>
      </c>
      <c r="H42" s="20">
        <f t="shared" si="2"/>
        <v>6.3127604783451616</v>
      </c>
      <c r="I42" s="20">
        <f>G42/G$46*100</f>
        <v>2.199698384503288</v>
      </c>
      <c r="J42" s="19">
        <f>J43</f>
        <v>6247979.5191900004</v>
      </c>
      <c r="K42" s="19">
        <f>K43</f>
        <v>5827903.9477300001</v>
      </c>
      <c r="L42" s="20">
        <f t="shared" si="4"/>
        <v>-6.7233826578621629</v>
      </c>
      <c r="M42" s="20">
        <f>K42/K$46*100</f>
        <v>2.2616960270496569</v>
      </c>
    </row>
    <row r="43" spans="1:13" ht="14" x14ac:dyDescent="0.3">
      <c r="A43" s="6" t="s">
        <v>26</v>
      </c>
      <c r="B43" s="21">
        <v>478536.44981999998</v>
      </c>
      <c r="C43" s="21">
        <v>502217.79434000002</v>
      </c>
      <c r="D43" s="22">
        <f t="shared" si="0"/>
        <v>4.948702346270113</v>
      </c>
      <c r="E43" s="22">
        <f>C43/C$46*100</f>
        <v>2.2243435641451232</v>
      </c>
      <c r="F43" s="21">
        <v>1317099.4637800001</v>
      </c>
      <c r="G43" s="21">
        <v>1400244.79819</v>
      </c>
      <c r="H43" s="22">
        <f t="shared" si="2"/>
        <v>6.3127604783451616</v>
      </c>
      <c r="I43" s="22">
        <f>G43/G$46*100</f>
        <v>2.199698384503288</v>
      </c>
      <c r="J43" s="21">
        <v>6247979.5191900004</v>
      </c>
      <c r="K43" s="21">
        <v>5827903.9477300001</v>
      </c>
      <c r="L43" s="22">
        <f t="shared" si="4"/>
        <v>-6.7233826578621629</v>
      </c>
      <c r="M43" s="22">
        <f>K43/K$46*100</f>
        <v>2.2616960270496569</v>
      </c>
    </row>
    <row r="44" spans="1:13" ht="15.5" x14ac:dyDescent="0.35">
      <c r="A44" s="5" t="s">
        <v>37</v>
      </c>
      <c r="B44" s="19">
        <f>B8+B22+B42</f>
        <v>20834194.76176</v>
      </c>
      <c r="C44" s="19">
        <f>C8+C22+C42</f>
        <v>19827868.629089996</v>
      </c>
      <c r="D44" s="20">
        <f t="shared" si="0"/>
        <v>-4.8301657163974454</v>
      </c>
      <c r="E44" s="20">
        <f>C44/C$46*100</f>
        <v>87.818457396141241</v>
      </c>
      <c r="F44" s="23">
        <f>F8+F22+F42</f>
        <v>54139773.767480001</v>
      </c>
      <c r="G44" s="23">
        <f>G8+G22+G42</f>
        <v>55480699.547199994</v>
      </c>
      <c r="H44" s="24">
        <f t="shared" si="2"/>
        <v>2.4767849704710883</v>
      </c>
      <c r="I44" s="24">
        <f>G44/G$46*100</f>
        <v>87.156763819327793</v>
      </c>
      <c r="J44" s="23">
        <f>J8+J22+J42</f>
        <v>225594598.76272002</v>
      </c>
      <c r="K44" s="23">
        <f>K8+K22+K42</f>
        <v>222863340.13047999</v>
      </c>
      <c r="L44" s="24">
        <f t="shared" si="4"/>
        <v>-1.2106932733406264</v>
      </c>
      <c r="M44" s="24">
        <f>K44/K$46*100</f>
        <v>86.488922169771314</v>
      </c>
    </row>
    <row r="45" spans="1:13" ht="15.5" x14ac:dyDescent="0.3">
      <c r="A45" s="10" t="s">
        <v>38</v>
      </c>
      <c r="B45" s="25">
        <f>B46-B44</f>
        <v>2713704.1462399997</v>
      </c>
      <c r="C45" s="25">
        <f>C46-C44</f>
        <v>2750378.8339100033</v>
      </c>
      <c r="D45" s="26">
        <f t="shared" si="0"/>
        <v>1.3514622705212211</v>
      </c>
      <c r="E45" s="26">
        <f t="shared" ref="E45" si="6">C45/C$46*100</f>
        <v>12.181542603858754</v>
      </c>
      <c r="F45" s="25">
        <f>F46-F44</f>
        <v>7278743.9855199978</v>
      </c>
      <c r="G45" s="25">
        <f>G46-G44</f>
        <v>8175518.4168000072</v>
      </c>
      <c r="H45" s="27">
        <f t="shared" si="2"/>
        <v>12.32045574159514</v>
      </c>
      <c r="I45" s="26">
        <f>G45/G$46*100</f>
        <v>12.843236180672205</v>
      </c>
      <c r="J45" s="25">
        <f>J46-J44</f>
        <v>29925947.988279969</v>
      </c>
      <c r="K45" s="25">
        <f>K46-K44</f>
        <v>34815140.002519995</v>
      </c>
      <c r="L45" s="27">
        <f t="shared" si="4"/>
        <v>16.337634537608643</v>
      </c>
      <c r="M45" s="26">
        <f>K45/K$46*100</f>
        <v>13.511077830228688</v>
      </c>
    </row>
    <row r="46" spans="1:13" ht="20.25" customHeight="1" x14ac:dyDescent="0.35">
      <c r="A46" s="5" t="s">
        <v>51</v>
      </c>
      <c r="B46" s="12">
        <v>23547898.908</v>
      </c>
      <c r="C46" s="12">
        <v>22578247.463</v>
      </c>
      <c r="D46" s="14">
        <f t="shared" si="0"/>
        <v>-4.1177832841408097</v>
      </c>
      <c r="E46" s="28">
        <f>C46/C$46*100</f>
        <v>100</v>
      </c>
      <c r="F46" s="12">
        <v>61418517.752999999</v>
      </c>
      <c r="G46" s="12">
        <v>63656217.964000002</v>
      </c>
      <c r="H46" s="14">
        <f t="shared" si="2"/>
        <v>3.643364074657601</v>
      </c>
      <c r="I46" s="28">
        <f>G46/G$46*100</f>
        <v>100</v>
      </c>
      <c r="J46" s="12">
        <v>255520546.75099999</v>
      </c>
      <c r="K46" s="12">
        <v>257678480.13299999</v>
      </c>
      <c r="L46" s="14">
        <f t="shared" si="4"/>
        <v>0.84452440691701602</v>
      </c>
      <c r="M46" s="28">
        <f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H46">
    <cfRule type="cellIs" dxfId="9" priority="3" operator="greaterThan">
      <formula>0</formula>
    </cfRule>
    <cfRule type="cellIs" dxfId="8" priority="4" operator="lessThan">
      <formula>0</formula>
    </cfRule>
  </conditionalFormatting>
  <conditionalFormatting sqref="L46">
    <cfRule type="cellIs" dxfId="7" priority="1" operator="greaterThan">
      <formula>0</formula>
    </cfRule>
    <cfRule type="cellIs" dxfId="6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2024-04-04T06:53:23Z</dcterms:modified>
</cp:coreProperties>
</file>